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52" i="1" l="1"/>
  <c r="E34" i="1" l="1"/>
  <c r="E35" i="1"/>
  <c r="E36" i="1"/>
  <c r="E37" i="1"/>
  <c r="E38" i="1"/>
  <c r="E39" i="1"/>
  <c r="E12" i="1"/>
  <c r="E13" i="1"/>
  <c r="E64" i="1"/>
  <c r="E29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<sst xmlns="http://schemas.openxmlformats.org/spreadsheetml/2006/main" count="437" uniqueCount="242">
  <si>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</si>
  <si>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</si>
  <si>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</si>
  <si>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</si>
  <si>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</si>
  <si>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</si>
  <si>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</si>
  <si>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</si>
  <si>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</si>
  <si>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</si>
  <si>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</si>
  <si>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</si>
  <si>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</si>
  <si>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</si>
  <si>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</si>
  <si>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</si>
  <si>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</si>
  <si>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</si>
  <si>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</si>
  <si>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</si>
  <si>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</si>
  <si>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</si>
  <si>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</si>
  <si>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</si>
  <si>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</si>
  <si>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</si>
  <si>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</si>
  <si>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</si>
  <si>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</si>
  <si>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</si>
  <si>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</si>
  <si>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</si>
  <si>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</si>
  <si>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</si>
  <si>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</si>
  <si>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</si>
  <si>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</si>
  <si>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</si>
  <si>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</si>
  <si>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</si>
  <si>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</si>
  <si>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</si>
  <si>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</si>
  <si>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</si>
  <si>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</si>
  <si>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</si>
  <si>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</si>
  <si>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</si>
  <si>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</si>
  <si>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</si>
  <si>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</si>
  <si>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</si>
  <si>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</si>
  <si>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</si>
  <si>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</si>
  <si>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</si>
  <si>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</si>
  <si>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</si>
  <si>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</si>
  <si>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</si>
  <si>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</si>
  <si>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</si>
  <si>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</si>
  <si>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</si>
  <si>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</si>
  <si>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</si>
  <si>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</si>
  <si>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</si>
  <si>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</si>
  <si>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</si>
  <si>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</si>
  <si>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</si>
  <si>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</si>
  <si>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</si>
  <si>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</si>
  <si>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</si>
  <si>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</si>
  <si>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</si>
  <si>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</si>
  <si>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</si>
  <si>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</si>
  <si>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</si>
  <si>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</si>
  <si>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</si>
  <si>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</si>
  <si>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</si>
  <si>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</si>
  <si>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</si>
  <si>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</si>
  <si>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</si>
  <si>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</si>
  <si>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</si>
  <si>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</si>
  <si>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</si>
  <si>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</si>
  <si>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</si>
  <si>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</si>
  <si>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</si>
  <si>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</si>
  <si>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</si>
  <si>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</si>
  <si>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</si>
  <si>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</si>
  <si>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</si>
  <si>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</si>
  <si>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</si>
  <si>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</si>
  <si>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</si>
  <si>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</si>
  <si>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</si>
  <si>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</si>
  <si>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</si>
  <si>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</si>
  <si>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</si>
  <si>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</si>
  <si>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</si>
  <si>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</si>
  <si>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</si>
  <si>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</si>
  <si>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</si>
  <si>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</si>
  <si>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</si>
  <si>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</si>
  <si>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</si>
  <si>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</si>
  <si>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</si>
  <si>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</si>
  <si>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</si>
  <si>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</si>
  <si>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</si>
  <si>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</si>
  <si>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</si>
  <si>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</si>
  <si>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</si>
  <si>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</si>
  <si>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</si>
  <si>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</si>
  <si>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</si>
  <si>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</si>
  <si>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</si>
  <si>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</si>
  <si>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</si>
  <si>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</si>
  <si>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</si>
  <si>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</si>
  <si>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</si>
  <si>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</si>
  <si>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</si>
  <si>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</si>
  <si>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</si>
  <si>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</si>
  <si>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</si>
  <si>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</si>
  <si>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</si>
  <si>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</si>
  <si>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</si>
  <si>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</si>
  <si>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</si>
  <si>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</si>
  <si>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</si>
  <si>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</si>
  <si>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</si>
  <si>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</si>
  <si>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</si>
  <si>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</si>
  <si>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</si>
  <si>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</si>
  <si>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</si>
  <si>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</si>
  <si>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</si>
  <si>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</si>
  <si>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</si>
  <si>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</si>
  <si>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</si>
  <si>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</si>
  <si>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</si>
  <si>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</si>
  <si>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</si>
  <si>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</si>
  <si>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</si>
  <si>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</si>
  <si>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</si>
  <si>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</si>
  <si>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</si>
  <si>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</si>
  <si>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</si>
  <si>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</si>
  <si>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</si>
  <si>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</si>
  <si>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</si>
  <si>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</si>
  <si>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</si>
  <si>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</si>
  <si>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</si>
  <si>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</si>
  <si>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</si>
  <si>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</si>
  <si>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</si>
  <si>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</si>
  <si>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</si>
  <si>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</si>
  <si>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</si>
  <si>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</si>
  <si>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</si>
  <si>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</si>
  <si>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</si>
  <si>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</si>
  <si>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</si>
  <si>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</si>
  <si>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</si>
  <si>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</si>
  <si>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</si>
  <si>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</si>
  <si>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</si>
  <si>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</si>
  <si>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</si>
  <si>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</si>
  <si>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</si>
  <si>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</si>
  <si>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</si>
  <si>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</si>
  <si>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</si>
  <si>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</si>
  <si>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</si>
  <si>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</si>
  <si>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</si>
  <si>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</si>
  <si>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</si>
  <si>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</si>
  <si>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</si>
  <si>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</si>
  <si>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</si>
  <si>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</si>
  <si>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</si>
  <si>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</si>
  <si>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</si>
  <si>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</si>
  <si>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</si>
  <si>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Справка об исполнении районного бюджета на 01.05.2022 года</t>
  </si>
  <si>
    <t>Исполнено на 01.05.2022 год</t>
  </si>
  <si>
    <t>00020225750050000150</t>
  </si>
  <si>
    <t>Малащенко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</si>
</sst>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28" zoomScale="80" zoomScaleNormal="90" zoomScaleSheetLayoutView="80" workbookViewId="0">
      <selection activeCell="E51" sqref="E51:E5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238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239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61388.700000000004</v>
      </c>
      <c r="E4" s="53">
        <f t="shared" ref="E4:E39" si="0">D4/C4*100</f>
        <v>33.21196651574261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41853.599999999999</v>
      </c>
      <c r="E5" s="53">
        <f t="shared" si="0"/>
        <v>29.839224261159515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15845.7</v>
      </c>
      <c r="E6" s="53">
        <f t="shared" si="0"/>
        <v>41.725453640579211</v>
      </c>
      <c r="F6" s="19"/>
    </row>
    <row r="7" spans="1:6" x14ac:dyDescent="0.3">
      <c r="A7" s="16" t="s">
        <v>8</v>
      </c>
      <c r="B7" s="17" t="s">
        <v>9</v>
      </c>
      <c r="C7" s="18">
        <v>0</v>
      </c>
      <c r="D7" s="20">
        <v>68.900000000000006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153.69999999999999</v>
      </c>
      <c r="E8" s="53">
        <f t="shared" si="0"/>
        <v>286.75373134328356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2131</v>
      </c>
      <c r="E9" s="53">
        <f t="shared" si="0"/>
        <v>58.600302488656673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1335.8</v>
      </c>
      <c r="E11" s="53">
        <f>D11/C11*100</f>
        <v>45.916403134882444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6132.8000000000011</v>
      </c>
      <c r="E14" s="53">
        <f t="shared" si="0"/>
        <v>54.396764293697117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2408.4</v>
      </c>
      <c r="E15" s="53">
        <f>D15/C15*100</f>
        <v>64.661977125060417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1109.4000000000001</v>
      </c>
      <c r="E16" s="53">
        <f>D16/C16*100</f>
        <v>34.668750000000003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20.2</v>
      </c>
      <c r="E19" s="53">
        <f t="shared" si="0"/>
        <v>52.604166666666664</v>
      </c>
      <c r="F19" s="22"/>
    </row>
    <row r="20" spans="1:6" x14ac:dyDescent="0.3">
      <c r="A20" s="16" t="s">
        <v>130</v>
      </c>
      <c r="B20" s="17" t="s">
        <v>131</v>
      </c>
      <c r="C20" s="23"/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27.3</v>
      </c>
      <c r="E21" s="53">
        <f t="shared" ref="E21" si="3">D21/C21*100</f>
        <v>64.08450704225352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141.5</v>
      </c>
      <c r="E23" s="53">
        <f t="shared" si="0"/>
        <v>34.096385542168676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76.900000000000006</v>
      </c>
      <c r="E24" s="53">
        <f t="shared" si="0"/>
        <v>27.464285714285719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0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0</v>
      </c>
      <c r="D26" s="20">
        <v>3.7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24.3</v>
      </c>
      <c r="E27" s="53">
        <f t="shared" ref="E27:E29" si="4">D27/C27*100</f>
        <v>2430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579.20000000000005</v>
      </c>
      <c r="E28" s="53">
        <f t="shared" si="4"/>
        <v>45.606299212598429</v>
      </c>
      <c r="F28" s="22"/>
    </row>
    <row r="29" spans="1:6" ht="44.25" hidden="1" customHeight="1" x14ac:dyDescent="0.3">
      <c r="A29" s="16" t="s">
        <v>220</v>
      </c>
      <c r="B29" s="17" t="s">
        <v>221</v>
      </c>
      <c r="C29" s="18"/>
      <c r="D29" s="20"/>
      <c r="E29" s="53" t="e">
        <f t="shared" si="4"/>
        <v>#DIV/0!</v>
      </c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315.10000000000002</v>
      </c>
      <c r="E30" s="53">
        <f t="shared" si="0"/>
        <v>36.364685516445469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655.8</v>
      </c>
      <c r="E32" s="53">
        <f t="shared" si="0"/>
        <v>66.369800627466844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0</v>
      </c>
      <c r="D33" s="18">
        <v>397.7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48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215.6</v>
      </c>
      <c r="E41" s="53">
        <f>D41/C41*100</f>
        <v>48.125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67521.5</v>
      </c>
      <c r="E42" s="53">
        <f t="shared" ref="E42:E62" si="5">D42/C42*100</f>
        <v>34.429842341136471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37067.1</v>
      </c>
      <c r="E43" s="53">
        <f t="shared" si="5"/>
        <v>41.666544890868273</v>
      </c>
      <c r="F43" s="19"/>
    </row>
    <row r="44" spans="1:6" hidden="1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4786.8999999999996</v>
      </c>
      <c r="E46" s="53">
        <f t="shared" si="5"/>
        <v>21.019329229201979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0</v>
      </c>
      <c r="E51" s="53">
        <f t="shared" si="5"/>
        <v>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240</v>
      </c>
      <c r="C53" s="18">
        <v>177829.1</v>
      </c>
      <c r="D53" s="23">
        <v>46664.7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248686.1</v>
      </c>
      <c r="D54" s="23">
        <v>100926.39999999999</v>
      </c>
      <c r="E54" s="53">
        <f t="shared" ref="E54" si="8">D54/C54*100</f>
        <v>40.58385249517363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27116.400000000001</v>
      </c>
      <c r="E55" s="53">
        <f t="shared" si="5"/>
        <v>37.296677239129302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68259.100000000006</v>
      </c>
      <c r="E56" s="53">
        <f t="shared" si="5"/>
        <v>38.90968228850776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265236.3</v>
      </c>
      <c r="E59" s="53">
        <f t="shared" si="5"/>
        <v>37.314487125450121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2791.1</v>
      </c>
      <c r="E60" s="53">
        <f t="shared" ref="E60:E61" si="10">D60/C60*100</f>
        <v>33.340102250465861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7804.6</v>
      </c>
      <c r="E61" s="53">
        <f t="shared" si="10"/>
        <v>25.972046589018305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1538658.5</v>
      </c>
      <c r="D63" s="54">
        <f>SUM(D43:D62)</f>
        <v>560898.89999999991</v>
      </c>
      <c r="E63" s="53">
        <f>D63/C63*100</f>
        <v>36.453761507183039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1734771.8</v>
      </c>
      <c r="D66" s="52">
        <f>D42+D63+D64+D65</f>
        <v>628036.39999999991</v>
      </c>
      <c r="E66" s="53">
        <f>D66/C66*100</f>
        <v>36.202825063215798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105648</v>
      </c>
      <c r="D68" s="40">
        <f>SUM(D69:D76)</f>
        <v>31440.399999999998</v>
      </c>
      <c r="E68" s="43">
        <f>IF(C68=0," ",D68/C68*100)</f>
        <v>29.759578979251856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1207.8</v>
      </c>
      <c r="E69" s="46">
        <f>IF(C69=0," ",D69/C69*100)</f>
        <v>34.866199012730583</v>
      </c>
    </row>
    <row r="70" spans="1:6" ht="22.5" customHeight="1" x14ac:dyDescent="0.25">
      <c r="A70" s="44" t="s">
        <v>198</v>
      </c>
      <c r="B70" s="42" t="s">
        <v>85</v>
      </c>
      <c r="C70" s="45">
        <v>5051</v>
      </c>
      <c r="D70" s="45">
        <v>1866.3</v>
      </c>
      <c r="E70" s="46">
        <f>IF(C70=0," ",D70/C70*100)</f>
        <v>36.949118986339336</v>
      </c>
    </row>
    <row r="71" spans="1:6" ht="37.5" x14ac:dyDescent="0.25">
      <c r="A71" s="44" t="s">
        <v>199</v>
      </c>
      <c r="B71" s="42" t="s">
        <v>86</v>
      </c>
      <c r="C71" s="45">
        <v>56265</v>
      </c>
      <c r="D71" s="47">
        <v>17888.900000000001</v>
      </c>
      <c r="E71" s="46">
        <f>IF(C71=0," ",D71/C71*100)</f>
        <v>31.794010486092599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65.099999999999994</v>
      </c>
      <c r="E72" s="46">
        <f>IF(C72=0," ",D72/C72*100)</f>
        <v>69.255319148936167</v>
      </c>
    </row>
    <row r="73" spans="1:6" x14ac:dyDescent="0.25">
      <c r="A73" s="44" t="s">
        <v>200</v>
      </c>
      <c r="B73" s="42" t="s">
        <v>88</v>
      </c>
      <c r="C73" s="45">
        <v>27437.4</v>
      </c>
      <c r="D73" s="45">
        <v>6917</v>
      </c>
      <c r="E73" s="46">
        <f t="shared" ref="E73:E113" si="12">IF(C73=0," ",D73/C73*100)</f>
        <v>25.210114661010152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12336.5</v>
      </c>
      <c r="D76" s="47">
        <v>3495.3</v>
      </c>
      <c r="E76" s="46">
        <f t="shared" si="12"/>
        <v>28.332995582215382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2416.3000000000002</v>
      </c>
      <c r="E77" s="43">
        <f t="shared" si="12"/>
        <v>24.415702521093319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2416.3000000000002</v>
      </c>
      <c r="E78" s="46">
        <f t="shared" si="12"/>
        <v>24.415702521093319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1366.8</v>
      </c>
      <c r="D80" s="40">
        <f>D83+D81+D84+D82</f>
        <v>316</v>
      </c>
      <c r="E80" s="43">
        <f t="shared" si="12"/>
        <v>23.119695639449812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2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1259.8</v>
      </c>
      <c r="D83" s="47">
        <v>307.39999999999998</v>
      </c>
      <c r="E83" s="46">
        <f t="shared" si="12"/>
        <v>24.400698523575169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8.6</v>
      </c>
      <c r="E84" s="46">
        <f t="shared" si="12"/>
        <v>12.835820895522387</v>
      </c>
    </row>
    <row r="85" spans="1:5" x14ac:dyDescent="0.25">
      <c r="A85" s="41" t="s">
        <v>63</v>
      </c>
      <c r="B85" s="42" t="s">
        <v>99</v>
      </c>
      <c r="C85" s="40">
        <f>C86+C87+C88</f>
        <v>22512.6</v>
      </c>
      <c r="D85" s="40">
        <f>D86+D87+D88</f>
        <v>5820.3</v>
      </c>
      <c r="E85" s="43">
        <f t="shared" si="12"/>
        <v>25.853522027664511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22512.6</v>
      </c>
      <c r="D88" s="47">
        <v>5820.3</v>
      </c>
      <c r="E88" s="46">
        <f t="shared" si="12"/>
        <v>25.853522027664511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586.9</v>
      </c>
      <c r="E89" s="46">
        <f t="shared" si="12"/>
        <v>41.386362033707073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586.9</v>
      </c>
      <c r="E90" s="46">
        <f t="shared" si="12"/>
        <v>41.386362033707073</v>
      </c>
    </row>
    <row r="91" spans="1:5" x14ac:dyDescent="0.25">
      <c r="A91" s="41" t="s">
        <v>66</v>
      </c>
      <c r="B91" s="42" t="s">
        <v>102</v>
      </c>
      <c r="C91" s="40">
        <f>C92+C93+C94+C96+C97+C95</f>
        <v>1247618.2</v>
      </c>
      <c r="D91" s="40">
        <f>D92+D93+D94+D96+D97+D95</f>
        <v>409712.6</v>
      </c>
      <c r="E91" s="43">
        <f t="shared" si="12"/>
        <v>32.839581852845683</v>
      </c>
    </row>
    <row r="92" spans="1:5" x14ac:dyDescent="0.25">
      <c r="A92" s="44" t="s">
        <v>67</v>
      </c>
      <c r="B92" s="42" t="s">
        <v>103</v>
      </c>
      <c r="C92" s="45">
        <v>265609.2</v>
      </c>
      <c r="D92" s="47">
        <v>114181.8</v>
      </c>
      <c r="E92" s="46">
        <f t="shared" si="12"/>
        <v>42.988646477606949</v>
      </c>
    </row>
    <row r="93" spans="1:5" x14ac:dyDescent="0.25">
      <c r="A93" s="44" t="s">
        <v>68</v>
      </c>
      <c r="B93" s="42" t="s">
        <v>104</v>
      </c>
      <c r="C93" s="45">
        <v>881841.8</v>
      </c>
      <c r="D93" s="47">
        <v>269877.40000000002</v>
      </c>
      <c r="E93" s="46">
        <f t="shared" si="12"/>
        <v>30.603833930303598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11150.1</v>
      </c>
      <c r="E94" s="46">
        <f t="shared" si="12"/>
        <v>25.719979977809508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3337.6</v>
      </c>
      <c r="D96" s="47">
        <v>14.3</v>
      </c>
      <c r="E96" s="46">
        <f t="shared" si="12"/>
        <v>0.42845158197507194</v>
      </c>
    </row>
    <row r="97" spans="1:5" x14ac:dyDescent="0.25">
      <c r="A97" s="44" t="s">
        <v>69</v>
      </c>
      <c r="B97" s="42" t="s">
        <v>107</v>
      </c>
      <c r="C97" s="47">
        <v>53457.7</v>
      </c>
      <c r="D97" s="47">
        <v>14489</v>
      </c>
      <c r="E97" s="46">
        <f t="shared" si="12"/>
        <v>27.103672623401309</v>
      </c>
    </row>
    <row r="98" spans="1:5" x14ac:dyDescent="0.25">
      <c r="A98" s="41" t="s">
        <v>195</v>
      </c>
      <c r="B98" s="42" t="s">
        <v>108</v>
      </c>
      <c r="C98" s="40">
        <f>C99+C100</f>
        <v>74285.600000000006</v>
      </c>
      <c r="D98" s="40">
        <f>D99+D100</f>
        <v>23040</v>
      </c>
      <c r="E98" s="43">
        <f t="shared" si="12"/>
        <v>31.015432331434354</v>
      </c>
    </row>
    <row r="99" spans="1:5" x14ac:dyDescent="0.25">
      <c r="A99" s="44" t="s">
        <v>70</v>
      </c>
      <c r="B99" s="42" t="s">
        <v>109</v>
      </c>
      <c r="C99" s="45">
        <v>54041.5</v>
      </c>
      <c r="D99" s="45">
        <v>17527.599999999999</v>
      </c>
      <c r="E99" s="46">
        <f t="shared" si="12"/>
        <v>32.43359270190502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5512.4</v>
      </c>
      <c r="E100" s="46">
        <f t="shared" si="12"/>
        <v>27.229661975587948</v>
      </c>
    </row>
    <row r="101" spans="1:5" x14ac:dyDescent="0.25">
      <c r="A101" s="41" t="s">
        <v>71</v>
      </c>
      <c r="B101" s="42" t="s">
        <v>111</v>
      </c>
      <c r="C101" s="40">
        <f>C102+C103+C105+C104</f>
        <v>104567.6</v>
      </c>
      <c r="D101" s="40">
        <f>D102+D103+D105+D104</f>
        <v>34330.699999999997</v>
      </c>
      <c r="E101" s="43">
        <f t="shared" si="12"/>
        <v>32.831106384769278</v>
      </c>
    </row>
    <row r="102" spans="1:5" x14ac:dyDescent="0.25">
      <c r="A102" s="44" t="s">
        <v>72</v>
      </c>
      <c r="B102" s="42" t="s">
        <v>112</v>
      </c>
      <c r="C102" s="45">
        <v>9716.6</v>
      </c>
      <c r="D102" s="45">
        <v>2861.5</v>
      </c>
      <c r="E102" s="46">
        <f t="shared" si="12"/>
        <v>29.449601712533191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26227.599999999999</v>
      </c>
      <c r="E103" s="46">
        <f t="shared" si="12"/>
        <v>37.279525371017101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3655.4</v>
      </c>
      <c r="E104" s="46">
        <f t="shared" si="12"/>
        <v>19.444030724057964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1586.2</v>
      </c>
      <c r="E105" s="46">
        <f t="shared" si="12"/>
        <v>27.840280824923212</v>
      </c>
    </row>
    <row r="106" spans="1:5" x14ac:dyDescent="0.25">
      <c r="A106" s="41" t="s">
        <v>76</v>
      </c>
      <c r="B106" s="42" t="s">
        <v>116</v>
      </c>
      <c r="C106" s="40">
        <f>C107</f>
        <v>18353.2</v>
      </c>
      <c r="D106" s="40">
        <f>D107</f>
        <v>4962.3999999999996</v>
      </c>
      <c r="E106" s="43">
        <f t="shared" si="12"/>
        <v>27.038336638842271</v>
      </c>
    </row>
    <row r="107" spans="1:5" x14ac:dyDescent="0.25">
      <c r="A107" s="44" t="s">
        <v>77</v>
      </c>
      <c r="B107" s="42" t="s">
        <v>117</v>
      </c>
      <c r="C107" s="45">
        <v>18353.2</v>
      </c>
      <c r="D107" s="45">
        <v>4962.3999999999996</v>
      </c>
      <c r="E107" s="46">
        <f t="shared" si="12"/>
        <v>27.038336638842271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69214.7</v>
      </c>
      <c r="E110" s="43">
        <f t="shared" si="12"/>
        <v>40.659973294655813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65821</v>
      </c>
      <c r="E111" s="46">
        <f t="shared" si="12"/>
        <v>41.126069920754482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3393.7</v>
      </c>
      <c r="E112" s="46">
        <f t="shared" si="12"/>
        <v>33.333005932503042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1755894.7000000002</v>
      </c>
      <c r="D113" s="40">
        <f>D68+D77+D80+D85+D91+D98+D101+D106+D110+D108+D89</f>
        <v>581840.30000000005</v>
      </c>
      <c r="E113" s="43">
        <f t="shared" si="12"/>
        <v>33.136400491441769</v>
      </c>
    </row>
    <row r="114" spans="1:5" x14ac:dyDescent="0.3">
      <c r="A114" s="49" t="s">
        <v>82</v>
      </c>
      <c r="B114" s="50"/>
      <c r="C114" s="51">
        <f>C66-C113</f>
        <v>-21122.90000000014</v>
      </c>
      <c r="D114" s="51">
        <f>D66-D113</f>
        <v>46196.09999999986</v>
      </c>
      <c r="E114" s="43"/>
    </row>
    <row r="117" spans="1:5" x14ac:dyDescent="0.3">
      <c r="A117" s="37" t="s">
        <v>141</v>
      </c>
      <c r="C117" s="56" t="s">
        <v>241</v>
      </c>
    </row>
    <row r="120" spans="1:5" x14ac:dyDescent="0.3">
      <c r="C120" s="6">
        <f>C66-C113</f>
        <v>-21122.90000000014</v>
      </c>
      <c r="D120" s="6">
        <f>D66-D113</f>
        <v>46196.09999999986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2022-05-19T01:06:30Z</cp:lastPrinted>
  <dcterms:created xsi:type="dcterms:W3CDTF">2018-02-13T00:40:04Z</dcterms:created>
  <dcterms:modified xsi:type="dcterms:W3CDTF">2022-05-19T01:06:40Z</dcterms:modified>
</cp:coreProperties>
</file>